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<sst xmlns="http://schemas.openxmlformats.org/spreadsheetml/2006/main" count="159" uniqueCount="113">
  <si>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</si>
  <si>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</si>
  <si>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</si>
  <si>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</si>
  <si>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</si>
  <si>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</si>
  <si>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</si>
  <si>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</si>
  <si>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</si>
  <si>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</si>
  <si>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</si>
  <si>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</si>
  <si>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</si>
  <si>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</si>
  <si>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</si>
  <si>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</si>
  <si>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</si>
  <si>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</si>
  <si>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</si>
  <si>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</si>
  <si>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</si>
  <si>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</si>
  <si>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</si>
  <si>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</si>
  <si>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</si>
  <si>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</si>
  <si>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</si>
  <si>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</si>
  <si>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</si>
  <si>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</si>
  <si>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</si>
  <si>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</si>
  <si>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</si>
  <si>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</si>
  <si>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</si>
  <si>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</si>
  <si>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</si>
  <si>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</si>
  <si>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</si>
  <si>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</si>
  <si>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</si>
  <si>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</si>
  <si>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</si>
  <si>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</si>
  <si>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</si>
  <si>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</si>
  <si>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</si>
  <si>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</si>
  <si>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</si>
  <si>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</si>
  <si>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</si>
  <si>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</si>
  <si>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</si>
  <si>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</si>
  <si>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</si>
  <si>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</si>
  <si>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</si>
  <si>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</si>
  <si>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</si>
  <si>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</si>
  <si>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</si>
  <si>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</si>
  <si>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</si>
  <si>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</si>
  <si>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</si>
  <si>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</si>
  <si>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</si>
  <si>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</si>
  <si>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</si>
  <si>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</si>
  <si>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</si>
  <si>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</si>
  <si>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</si>
  <si>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</si>
  <si>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</si>
  <si>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</si>
  <si>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</si>
  <si>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</si>
  <si>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</si>
  <si>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</si>
  <si>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</si>
  <si>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</si>
  <si>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</si>
  <si>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</si>
  <si>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</si>
  <si>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</si>
  <si>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</si>
  <si>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</si>
  <si>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</si>
  <si>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</si>
  <si>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</si>
  <si>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</si>
  <si>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</si>
  <si>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</si>
  <si>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</si>
  <si>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</si>
  <si>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</si>
  <si>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</si>
  <si>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</si>
  <si>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</si>
  <si>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</si>
  <si>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</si>
  <si>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</si>
  <si>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</si>
  <si>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</si>
  <si>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</si>
  <si>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</si>
  <si>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</si>
  <si>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</si>
  <si>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</si>
  <si>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</si>
  <si>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</si>
  <si>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12.12.2014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</si>
</sst>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44027.5</c:v>
                </c:pt>
                <c:pt idx="1">
                  <c:v>37001</c:v>
                </c:pt>
                <c:pt idx="2">
                  <c:v>1977.6</c:v>
                </c:pt>
                <c:pt idx="3">
                  <c:v>5048.9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40282.20000000001</c:v>
                </c:pt>
                <c:pt idx="1">
                  <c:v>34921.1</c:v>
                </c:pt>
                <c:pt idx="2">
                  <c:v>1268.5000000000002</c:v>
                </c:pt>
                <c:pt idx="3">
                  <c:v>4092.600000000013</c:v>
                </c:pt>
              </c:numCache>
            </c:numRef>
          </c:val>
          <c:shape val="box"/>
        </c:ser>
        <c:shape val="box"/>
        <c:axId val="54705249"/>
        <c:axId val="22585194"/>
      </c:bar3D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293208.3</c:v>
                </c:pt>
                <c:pt idx="1">
                  <c:v>234072.4</c:v>
                </c:pt>
                <c:pt idx="2">
                  <c:v>44.6</c:v>
                </c:pt>
                <c:pt idx="3">
                  <c:v>18393.600000000002</c:v>
                </c:pt>
                <c:pt idx="4">
                  <c:v>38162.1</c:v>
                </c:pt>
                <c:pt idx="5">
                  <c:v>253.70000000000002</c:v>
                </c:pt>
                <c:pt idx="6">
                  <c:v>2281.8999999999987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262599.61</c:v>
                </c:pt>
                <c:pt idx="1">
                  <c:v>220667.59999999992</c:v>
                </c:pt>
                <c:pt idx="2">
                  <c:v>32.199999999999996</c:v>
                </c:pt>
                <c:pt idx="3">
                  <c:v>15719.699999999999</c:v>
                </c:pt>
                <c:pt idx="4">
                  <c:v>24303.699999999993</c:v>
                </c:pt>
                <c:pt idx="5">
                  <c:v>223.7</c:v>
                </c:pt>
                <c:pt idx="6">
                  <c:v>1652.7100000000798</c:v>
                </c:pt>
              </c:numCache>
            </c:numRef>
          </c:val>
          <c:shape val="box"/>
        </c:ser>
        <c:shape val="box"/>
        <c:axId val="1940155"/>
        <c:axId val="17461396"/>
      </c:bar3D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7717.8</c:v>
                </c:pt>
                <c:pt idx="3">
                  <c:v>2836.6</c:v>
                </c:pt>
                <c:pt idx="4">
                  <c:v>19253.799999999996</c:v>
                </c:pt>
                <c:pt idx="5">
                  <c:v>1403.5</c:v>
                </c:pt>
                <c:pt idx="6">
                  <c:v>13383.900000000009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182627.80000000002</c:v>
                </c:pt>
                <c:pt idx="1">
                  <c:v>148300.69999999998</c:v>
                </c:pt>
                <c:pt idx="2">
                  <c:v>6201.099999999998</c:v>
                </c:pt>
                <c:pt idx="3">
                  <c:v>2675</c:v>
                </c:pt>
                <c:pt idx="4">
                  <c:v>12805</c:v>
                </c:pt>
                <c:pt idx="5">
                  <c:v>1331.4999999999998</c:v>
                </c:pt>
                <c:pt idx="6">
                  <c:v>11314.500000000036</c:v>
                </c:pt>
              </c:numCache>
            </c:numRef>
          </c:val>
          <c:shape val="box"/>
        </c:ser>
        <c:shape val="box"/>
        <c:axId val="22934837"/>
        <c:axId val="5086942"/>
      </c:bar3D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6846.400000000003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34263.29999999999</c:v>
                </c:pt>
                <c:pt idx="1">
                  <c:v>26847.100000000006</c:v>
                </c:pt>
                <c:pt idx="2">
                  <c:v>825.4999999999998</c:v>
                </c:pt>
                <c:pt idx="3">
                  <c:v>382.2</c:v>
                </c:pt>
                <c:pt idx="4">
                  <c:v>24.799999999999997</c:v>
                </c:pt>
                <c:pt idx="5">
                  <c:v>6183.6999999999825</c:v>
                </c:pt>
              </c:numCache>
            </c:numRef>
          </c:val>
          <c:shape val="box"/>
        </c:ser>
        <c:shape val="box"/>
        <c:axId val="45782479"/>
        <c:axId val="9389128"/>
      </c:bar3D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7635.1</c:v>
                </c:pt>
                <c:pt idx="2">
                  <c:v>9.7</c:v>
                </c:pt>
                <c:pt idx="3">
                  <c:v>308</c:v>
                </c:pt>
                <c:pt idx="4">
                  <c:v>539.1</c:v>
                </c:pt>
                <c:pt idx="5">
                  <c:v>3613.299999999999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10786.300000000003</c:v>
                </c:pt>
                <c:pt idx="1">
                  <c:v>7285.499999999999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288.39999999999986</c:v>
                </c:pt>
                <c:pt idx="5">
                  <c:v>3009.500000000004</c:v>
                </c:pt>
              </c:numCache>
            </c:numRef>
          </c:val>
          <c:shape val="box"/>
        </c:ser>
        <c:shape val="box"/>
        <c:axId val="17393289"/>
        <c:axId val="22321874"/>
      </c:bar3D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1874"/>
        <c:crosses val="autoZero"/>
        <c:auto val="1"/>
        <c:lblOffset val="100"/>
        <c:tickLblSkip val="2"/>
        <c:noMultiLvlLbl val="0"/>
      </c:catAx>
      <c:valAx>
        <c:axId val="22321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2871.8000000000006</c:v>
                </c:pt>
                <c:pt idx="1">
                  <c:v>1725.7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93.60000000000045</c:v>
                </c:pt>
              </c:numCache>
            </c:numRef>
          </c:val>
          <c:shape val="box"/>
        </c:ser>
        <c:shape val="box"/>
        <c:axId val="66679139"/>
        <c:axId val="63241340"/>
      </c:bar3D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33650.9</c:v>
                </c:pt>
              </c:numCache>
            </c:numRef>
          </c:val>
          <c:shape val="box"/>
        </c:ser>
        <c:shape val="box"/>
        <c:axId val="32301149"/>
        <c:axId val="22274886"/>
      </c:bar3D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293208.3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44027.5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262599.61</c:v>
                </c:pt>
                <c:pt idx="1">
                  <c:v>182627.80000000002</c:v>
                </c:pt>
                <c:pt idx="2">
                  <c:v>34263.29999999999</c:v>
                </c:pt>
                <c:pt idx="3">
                  <c:v>10786.300000000003</c:v>
                </c:pt>
                <c:pt idx="4">
                  <c:v>2871.8000000000006</c:v>
                </c:pt>
                <c:pt idx="5">
                  <c:v>40282.20000000001</c:v>
                </c:pt>
                <c:pt idx="6">
                  <c:v>33650.9</c:v>
                </c:pt>
              </c:numCache>
            </c:numRef>
          </c:val>
          <c:shape val="box"/>
        </c:ser>
        <c:shape val="box"/>
        <c:axId val="66256247"/>
        <c:axId val="59435312"/>
      </c:bar3D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470542.89999999997</c:v>
                </c:pt>
                <c:pt idx="1">
                  <c:v>63278.09999999999</c:v>
                </c:pt>
                <c:pt idx="2">
                  <c:v>21789.500000000004</c:v>
                </c:pt>
                <c:pt idx="3">
                  <c:v>8370.3</c:v>
                </c:pt>
                <c:pt idx="4">
                  <c:v>7843.1</c:v>
                </c:pt>
                <c:pt idx="5">
                  <c:v>91848.8000000001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445658.1999999999</c:v>
                </c:pt>
                <c:pt idx="1">
                  <c:v>40285.600000000006</c:v>
                </c:pt>
                <c:pt idx="2">
                  <c:v>18824.8</c:v>
                </c:pt>
                <c:pt idx="3">
                  <c:v>6886.800000000001</c:v>
                </c:pt>
                <c:pt idx="4">
                  <c:v>6241.099999999998</c:v>
                </c:pt>
                <c:pt idx="5">
                  <c:v>73715.61000000009</c:v>
                </c:pt>
              </c:numCache>
            </c:numRef>
          </c:val>
          <c:shape val="box"/>
        </c:ser>
        <c:shape val="box"/>
        <c:axId val="65155761"/>
        <c:axId val="49530938"/>
      </c:bar3D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</f>
        <v>293208.3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+124.3+257.4+80.7+300+1.6+8171.8</f>
        <v>262599.61</v>
      </c>
      <c r="E6" s="3">
        <f>D6/D137*100</f>
        <v>44.38712554413398</v>
      </c>
      <c r="F6" s="3" t="e">
        <f>D6/B6*100</f>
        <v>#DIV/0!</v>
      </c>
      <c r="G6" s="3">
        <f aca="true" t="shared" si="0" ref="G6:G41">D6/C6*100</f>
        <v>89.56076959622222</v>
      </c>
      <c r="H6" s="3">
        <f>B6-D6</f>
        <v>-262599.61</v>
      </c>
      <c r="I6" s="3">
        <f aca="true" t="shared" si="1" ref="I6:I41">C6-D6</f>
        <v>30608.690000000002</v>
      </c>
    </row>
    <row r="7" spans="1:9" ht="18">
      <c r="A7" s="29" t="s">
        <v>3</v>
      </c>
      <c r="B7" s="49"/>
      <c r="C7" s="50">
        <f>220378.6-5173.3+74.8+832+17960.3</f>
        <v>234072.4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+8171.8</f>
        <v>220667.59999999992</v>
      </c>
      <c r="E7" s="1">
        <f>D7/D6*100</f>
        <v>84.03196029118243</v>
      </c>
      <c r="F7" s="1" t="e">
        <f>D7/B7*100</f>
        <v>#DIV/0!</v>
      </c>
      <c r="G7" s="1">
        <f t="shared" si="0"/>
        <v>94.27322486546895</v>
      </c>
      <c r="H7" s="1">
        <f>B7-D7</f>
        <v>-220667.59999999992</v>
      </c>
      <c r="I7" s="1">
        <f t="shared" si="1"/>
        <v>13404.800000000076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0.1+0.1+0.3+0.3+2.7+0.7+1.1+1.4+0.5+0.7+1.7+0.4+0.5+1+0.2+0.1+2.9+0.1+0.2+1+0.8+0.9+1.8+0.5+1.6+2.2+2.7+0.1+0.9+0.9+2.2+1.6</f>
        <v>32.199999999999996</v>
      </c>
      <c r="E8" s="12">
        <f>D8/D6*100</f>
        <v>0.01226201364122361</v>
      </c>
      <c r="F8" s="1" t="e">
        <f>D8/B8*100</f>
        <v>#DIV/0!</v>
      </c>
      <c r="G8" s="1">
        <f t="shared" si="0"/>
        <v>72.19730941704034</v>
      </c>
      <c r="H8" s="1">
        <f aca="true" t="shared" si="2" ref="H8:H41">B8-D8</f>
        <v>-32.199999999999996</v>
      </c>
      <c r="I8" s="1">
        <f t="shared" si="1"/>
        <v>12.400000000000006</v>
      </c>
    </row>
    <row r="9" spans="1:9" ht="18">
      <c r="A9" s="29" t="s">
        <v>1</v>
      </c>
      <c r="B9" s="49"/>
      <c r="C9" s="50">
        <f>17103.7+1289.9</f>
        <v>18393.600000000002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</f>
        <v>15719.699999999999</v>
      </c>
      <c r="E9" s="1">
        <f>D9/D6*100</f>
        <v>5.986185584967167</v>
      </c>
      <c r="F9" s="1" t="e">
        <f aca="true" t="shared" si="3" ref="F9:F39">D9/B9*100</f>
        <v>#DIV/0!</v>
      </c>
      <c r="G9" s="1">
        <f t="shared" si="0"/>
        <v>85.46287839248433</v>
      </c>
      <c r="H9" s="1">
        <f t="shared" si="2"/>
        <v>-15719.699999999999</v>
      </c>
      <c r="I9" s="1">
        <f t="shared" si="1"/>
        <v>2673.9000000000033</v>
      </c>
    </row>
    <row r="10" spans="1:9" ht="18">
      <c r="A10" s="29" t="s">
        <v>0</v>
      </c>
      <c r="B10" s="49"/>
      <c r="C10" s="50">
        <f>39445.5+0.9+5.6-1289.9</f>
        <v>38162.1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</f>
        <v>24303.699999999993</v>
      </c>
      <c r="E10" s="1">
        <f>D10/D6*100</f>
        <v>9.25504040162131</v>
      </c>
      <c r="F10" s="1" t="e">
        <f t="shared" si="3"/>
        <v>#DIV/0!</v>
      </c>
      <c r="G10" s="1">
        <f t="shared" si="0"/>
        <v>63.68543659809076</v>
      </c>
      <c r="H10" s="1">
        <f t="shared" si="2"/>
        <v>-24303.699999999993</v>
      </c>
      <c r="I10" s="1">
        <f t="shared" si="1"/>
        <v>13858.400000000005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</f>
        <v>223.7</v>
      </c>
      <c r="E11" s="1">
        <f>D11/D6*100</f>
        <v>0.085186722097569</v>
      </c>
      <c r="F11" s="1" t="e">
        <f t="shared" si="3"/>
        <v>#DIV/0!</v>
      </c>
      <c r="G11" s="1">
        <f t="shared" si="0"/>
        <v>88.17500985415845</v>
      </c>
      <c r="H11" s="1">
        <f t="shared" si="2"/>
        <v>-223.7</v>
      </c>
      <c r="I11" s="1">
        <f t="shared" si="1"/>
        <v>30.00000000000003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2281.8999999999987</v>
      </c>
      <c r="D12" s="50">
        <f>D6-D7-D8-D9-D10-D11</f>
        <v>1652.7100000000798</v>
      </c>
      <c r="E12" s="1">
        <f>D12/D6*100</f>
        <v>0.6293649864902998</v>
      </c>
      <c r="F12" s="1" t="e">
        <f t="shared" si="3"/>
        <v>#DIV/0!</v>
      </c>
      <c r="G12" s="1">
        <f t="shared" si="0"/>
        <v>72.42692493098211</v>
      </c>
      <c r="H12" s="1">
        <f t="shared" si="2"/>
        <v>-1652.7100000000798</v>
      </c>
      <c r="I12" s="1">
        <f t="shared" si="1"/>
        <v>629.1899999999189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+254.3+5708.9</f>
        <v>182627.80000000002</v>
      </c>
      <c r="E17" s="3">
        <f>D17/D137*100</f>
        <v>30.869516852858204</v>
      </c>
      <c r="F17" s="3" t="e">
        <f>D17/B17*100</f>
        <v>#DIV/0!</v>
      </c>
      <c r="G17" s="3">
        <f t="shared" si="0"/>
        <v>91.11640519174689</v>
      </c>
      <c r="H17" s="3">
        <f>B17-D17</f>
        <v>-182627.80000000002</v>
      </c>
      <c r="I17" s="3">
        <f t="shared" si="1"/>
        <v>17805.699999999983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5127.2+6545.1+310.1+0.1+5190.4+6767.1+5380.4+556.1+6698.2+26.3+5454.2+14.7+1807.4+5633.7-0.1+5479.7+8333.7+0.1+5594.2+20.5+8919.7-0.1+6648.6+409.3+7265+6051.8+1663.6+3936.9-0.1+1069.7+155.1+0.3+41.2+5904.4+6325.6+5773.5+12.3+5567+103.7+1041.1+0.1+4287.6+8474.6+1.8+5708.9</f>
        <v>148300.69999999998</v>
      </c>
      <c r="E18" s="1">
        <f>D18/D17*100</f>
        <v>81.20379263178988</v>
      </c>
      <c r="F18" s="1" t="e">
        <f t="shared" si="3"/>
        <v>#DIV/0!</v>
      </c>
      <c r="G18" s="1">
        <f t="shared" si="0"/>
        <v>95.16343585225417</v>
      </c>
      <c r="H18" s="1">
        <f t="shared" si="2"/>
        <v>-148300.69999999998</v>
      </c>
      <c r="I18" s="1">
        <f t="shared" si="1"/>
        <v>7537.200000000012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+200</f>
        <v>6201.099999999998</v>
      </c>
      <c r="E19" s="1">
        <f>D19/D17*100</f>
        <v>3.3954852437580683</v>
      </c>
      <c r="F19" s="1" t="e">
        <f t="shared" si="3"/>
        <v>#DIV/0!</v>
      </c>
      <c r="G19" s="1">
        <f t="shared" si="0"/>
        <v>80.34802663971595</v>
      </c>
      <c r="H19" s="1">
        <f t="shared" si="2"/>
        <v>-6201.099999999998</v>
      </c>
      <c r="I19" s="1">
        <f t="shared" si="1"/>
        <v>1516.7000000000025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50.7+162.6+43.4+2.3+47.2+1.8+59.1-0.1+62.8+64.5+13.9+16.6+5.7+70.4+205+17+53.6+0.4+52.9+123.3+33.6+13.4+33.2+48.5+167.7+45.5+44.4+10.1+293.6+15.3+0.1+122.4+32+45.4+109.8-0.1+34.2+93.5+81.6+3+110.5+39.5+43.8+99.8-0.1+101.2</f>
        <v>2675</v>
      </c>
      <c r="E20" s="1">
        <f>D20/D17*100</f>
        <v>1.4647277139624963</v>
      </c>
      <c r="F20" s="1" t="e">
        <f t="shared" si="3"/>
        <v>#DIV/0!</v>
      </c>
      <c r="G20" s="1">
        <f t="shared" si="0"/>
        <v>94.30303884932665</v>
      </c>
      <c r="H20" s="1">
        <f t="shared" si="2"/>
        <v>-2675</v>
      </c>
      <c r="I20" s="1">
        <f t="shared" si="1"/>
        <v>161.5999999999999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</f>
        <v>12805</v>
      </c>
      <c r="E21" s="1">
        <f>D21/D17*100</f>
        <v>7.011528365341968</v>
      </c>
      <c r="F21" s="1" t="e">
        <f t="shared" si="3"/>
        <v>#DIV/0!</v>
      </c>
      <c r="G21" s="1">
        <f t="shared" si="0"/>
        <v>66.50635199285337</v>
      </c>
      <c r="H21" s="1">
        <f t="shared" si="2"/>
        <v>-12805</v>
      </c>
      <c r="I21" s="1">
        <f t="shared" si="1"/>
        <v>6448.799999999996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14.2+80.1+19.7+105+3.5+1.3+30+84.1+0.1+72.2+54.8+15.1+59.3+59.3+8.9+52.2+1.2+36.9+21.6+108.1+114.2+52.3+53.9+3.6+52.3+56.5+0.1-0.1+52.3+57.1+7.4+54.3</f>
        <v>1331.4999999999998</v>
      </c>
      <c r="E22" s="1">
        <f>D22/D17*100</f>
        <v>0.7290784864078742</v>
      </c>
      <c r="F22" s="1" t="e">
        <f t="shared" si="3"/>
        <v>#DIV/0!</v>
      </c>
      <c r="G22" s="1">
        <f t="shared" si="0"/>
        <v>94.86996793729959</v>
      </c>
      <c r="H22" s="1">
        <f t="shared" si="2"/>
        <v>-1331.4999999999998</v>
      </c>
      <c r="I22" s="1">
        <f t="shared" si="1"/>
        <v>72.00000000000023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11314.500000000036</v>
      </c>
      <c r="E23" s="1">
        <f>D23/D17*100</f>
        <v>6.195387558739707</v>
      </c>
      <c r="F23" s="1" t="e">
        <f t="shared" si="3"/>
        <v>#DIV/0!</v>
      </c>
      <c r="G23" s="1">
        <f t="shared" si="0"/>
        <v>84.53813910743527</v>
      </c>
      <c r="H23" s="1">
        <f t="shared" si="2"/>
        <v>-11314.500000000036</v>
      </c>
      <c r="I23" s="1">
        <f t="shared" si="1"/>
        <v>2069.3999999999724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+41.2+1181.7</f>
        <v>34263.29999999999</v>
      </c>
      <c r="E31" s="3">
        <f>D31/D137*100</f>
        <v>5.791514308251735</v>
      </c>
      <c r="F31" s="3" t="e">
        <f>D31/B31*100</f>
        <v>#DIV/0!</v>
      </c>
      <c r="G31" s="3">
        <f t="shared" si="0"/>
        <v>92.59775743669985</v>
      </c>
      <c r="H31" s="3">
        <f t="shared" si="2"/>
        <v>-34263.29999999999</v>
      </c>
      <c r="I31" s="3">
        <f t="shared" si="1"/>
        <v>2739.0000000000146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1119.5+1121.1+1039.4+104.2+1079.5+1133.4+1048+1163.9+1081.6+1130.3+1238-0.1+13.4+4.1+3118.3+55.1+2433-70.8+488+299.2+413.9+849.2+1170.6+1086.2+1141.9+47.1+1084.4+714.2+77.9+431.7+55.4+189.4+821.6+0.1+1164.4</f>
        <v>26847.100000000006</v>
      </c>
      <c r="E32" s="1">
        <f>D32/D31*100</f>
        <v>78.35526642209015</v>
      </c>
      <c r="F32" s="1" t="e">
        <f t="shared" si="3"/>
        <v>#DIV/0!</v>
      </c>
      <c r="G32" s="1">
        <f t="shared" si="0"/>
        <v>96.07293027250445</v>
      </c>
      <c r="H32" s="1">
        <f t="shared" si="2"/>
        <v>-26847.100000000006</v>
      </c>
      <c r="I32" s="1">
        <f t="shared" si="1"/>
        <v>1097.3999999999942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1+2.5+0.8+6+1.4+0.1+11.2+0.5+6.3-0.2+32.4+6.9+2.4+3.4+18.4+48+143.7+198.6+32.7+71.3+22.6+9.9+48+1.6+5.4+15.8+0.4+0.8+1.6+4.3+7.5-0.1+9.4+0.4+4.3-0.2+4.2+1.9+2.1+9.7+0.2+1+9.8+0.3+40-3.1+0.1+31.5+0.1+6.2+0.1+2.3</f>
        <v>825.4999999999998</v>
      </c>
      <c r="E34" s="1">
        <f>D34/D31*100</f>
        <v>2.409283402357625</v>
      </c>
      <c r="F34" s="1" t="e">
        <f t="shared" si="3"/>
        <v>#DIV/0!</v>
      </c>
      <c r="G34" s="1">
        <f t="shared" si="0"/>
        <v>47.25513767244832</v>
      </c>
      <c r="H34" s="1">
        <f t="shared" si="2"/>
        <v>-825.4999999999998</v>
      </c>
      <c r="I34" s="1">
        <f t="shared" si="1"/>
        <v>921.4000000000003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38.5+5.5+3+4.5+22.1+25.5+8.2+45.3+17.5+1+24+2.2+10+60+29.8+5.1+15.7+15+5+20+7+17.3</f>
        <v>382.2</v>
      </c>
      <c r="E35" s="19">
        <f>D35/D31*100</f>
        <v>1.115479244556129</v>
      </c>
      <c r="F35" s="19" t="e">
        <f t="shared" si="3"/>
        <v>#DIV/0!</v>
      </c>
      <c r="G35" s="19">
        <f t="shared" si="0"/>
        <v>87.60027504011002</v>
      </c>
      <c r="H35" s="19">
        <f t="shared" si="2"/>
        <v>-382.2</v>
      </c>
      <c r="I35" s="19">
        <f t="shared" si="1"/>
        <v>54.099999999999966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0.07238065218469909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6846.400000000003</v>
      </c>
      <c r="D37" s="49">
        <f>D31-D32-D34-D35-D33-D36</f>
        <v>6183.6999999999825</v>
      </c>
      <c r="E37" s="1">
        <f>D37/D31*100</f>
        <v>18.047590278811395</v>
      </c>
      <c r="F37" s="1" t="e">
        <f t="shared" si="3"/>
        <v>#DIV/0!</v>
      </c>
      <c r="G37" s="1">
        <f t="shared" si="0"/>
        <v>90.3204603879408</v>
      </c>
      <c r="H37" s="1">
        <f>B37-D37</f>
        <v>-6183.6999999999825</v>
      </c>
      <c r="I37" s="1">
        <f t="shared" si="1"/>
        <v>662.7000000000207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</f>
        <v>554.8000000000001</v>
      </c>
      <c r="E41" s="3">
        <f>D41/D137*100</f>
        <v>0.09377766117735489</v>
      </c>
      <c r="F41" s="3" t="e">
        <f>D41/B41*100</f>
        <v>#DIV/0!</v>
      </c>
      <c r="G41" s="3">
        <f t="shared" si="0"/>
        <v>81.66028848984396</v>
      </c>
      <c r="H41" s="3">
        <f t="shared" si="2"/>
        <v>-554.8000000000001</v>
      </c>
      <c r="I41" s="3">
        <f t="shared" si="1"/>
        <v>124.60000000000014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+197.2</f>
        <v>5534.800000000001</v>
      </c>
      <c r="E43" s="3">
        <f>D43/D137*100</f>
        <v>0.9355454201233306</v>
      </c>
      <c r="F43" s="3" t="e">
        <f>D43/B43*100</f>
        <v>#DIV/0!</v>
      </c>
      <c r="G43" s="3">
        <f aca="true" t="shared" si="4" ref="G43:G73">D43/C43*100</f>
        <v>90.65714472908343</v>
      </c>
      <c r="H43" s="3">
        <f>B43-D43</f>
        <v>-5534.800000000001</v>
      </c>
      <c r="I43" s="3">
        <f aca="true" t="shared" si="5" ref="I43:I74">C43-D43</f>
        <v>570.3999999999987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179.7+201.3+187+211.8+190.5+230.5+236.3+199.9+0.1+218.5+248.3+8.2+228.5-0.1+273.7+231.2+200.7+36.5+228.6+183.7-0.1+193.6+217.6+203.8+8.8+215.5+53.1+194.4+284.4+197.2</f>
        <v>5063.199999999999</v>
      </c>
      <c r="E44" s="1">
        <f>D44/D43*100</f>
        <v>91.47936691479363</v>
      </c>
      <c r="F44" s="1" t="e">
        <f aca="true" t="shared" si="6" ref="F44:F71">D44/B44*100</f>
        <v>#DIV/0!</v>
      </c>
      <c r="G44" s="1">
        <f t="shared" si="4"/>
        <v>94.47326193230583</v>
      </c>
      <c r="H44" s="1">
        <f aca="true" t="shared" si="7" ref="H44:H71">B44-D44</f>
        <v>-5063.199999999999</v>
      </c>
      <c r="I44" s="1">
        <f t="shared" si="5"/>
        <v>296.20000000000164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0.018067500180675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0.5637060056370599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4.354267543542675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198.40000000000214</v>
      </c>
      <c r="E48" s="1">
        <f>D48/D43*100</f>
        <v>3.5845920358459584</v>
      </c>
      <c r="F48" s="1" t="e">
        <f t="shared" si="6"/>
        <v>#DIV/0!</v>
      </c>
      <c r="G48" s="1">
        <f t="shared" si="4"/>
        <v>62.272441933459696</v>
      </c>
      <c r="H48" s="1">
        <f t="shared" si="7"/>
        <v>-198.40000000000214</v>
      </c>
      <c r="I48" s="1">
        <f t="shared" si="5"/>
        <v>120.19999999999709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+274.8</f>
        <v>10786.300000000003</v>
      </c>
      <c r="E49" s="3">
        <f>D49/D137*100</f>
        <v>1.8232047346022044</v>
      </c>
      <c r="F49" s="3" t="e">
        <f>D49/B49*100</f>
        <v>#DIV/0!</v>
      </c>
      <c r="G49" s="3">
        <f t="shared" si="4"/>
        <v>89.1046822852989</v>
      </c>
      <c r="H49" s="3">
        <f>B49-D49</f>
        <v>-10786.300000000003</v>
      </c>
      <c r="I49" s="3">
        <f t="shared" si="5"/>
        <v>1318.899999999996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282.8+343.5+279.8+360.5+269.9+364.8-0.1+7.2+231.6+28.9+358.6+269.6+381.2-0.1+7.2+297.2+563.3+0.1+313.9+22.4+240.9+0.1+181.6+201.2+250.5+390.2-0.1+273+392.4+11.3+269.9+29+388.3+0.1+274.8</f>
        <v>7285.499999999999</v>
      </c>
      <c r="E50" s="1">
        <f>D50/D49*100</f>
        <v>67.5440141661181</v>
      </c>
      <c r="F50" s="1" t="e">
        <f t="shared" si="6"/>
        <v>#DIV/0!</v>
      </c>
      <c r="G50" s="1">
        <f t="shared" si="4"/>
        <v>95.42114707076527</v>
      </c>
      <c r="H50" s="1">
        <f t="shared" si="7"/>
        <v>-7285.499999999999</v>
      </c>
      <c r="I50" s="1">
        <f t="shared" si="5"/>
        <v>349.6000000000013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0.0630429340923208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325-2-15</f>
        <v>308</v>
      </c>
      <c r="D52" s="51">
        <f>2.4+4.2+4.2+8.7+3.1+5.2-0.1+2.3+6.7+7.1+0.1+3.9+3.5+21.5+2.5-0.1+4.3+17.5+11.1+0.7-0.1+5.1+1.5+0.9+0.1+4.4+2.8+10.2+1.2+17.9+18.8+17.8+4+2.7</f>
        <v>196.10000000000002</v>
      </c>
      <c r="E52" s="1">
        <f>D52/D49*100</f>
        <v>1.8180469669858985</v>
      </c>
      <c r="F52" s="1" t="e">
        <f t="shared" si="6"/>
        <v>#DIV/0!</v>
      </c>
      <c r="G52" s="1">
        <f t="shared" si="4"/>
        <v>63.668831168831176</v>
      </c>
      <c r="H52" s="1">
        <f t="shared" si="7"/>
        <v>-196.10000000000002</v>
      </c>
      <c r="I52" s="1">
        <f t="shared" si="5"/>
        <v>111.89999999999998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6+11+5+10.4+0.1+20.8+16+0.1+76.5+39.2+7.7+0.3+8.1+0.1+0.2+12-0.1+0.1+4.7+0.1+6.4+2.7+8.2+0.3+5.7+1.7+0.9+0.1+5.2+0.5+0.2+3+0.1-0.1+0.5+6.4+7.8+9.6+6.9+0.1+3.9</f>
        <v>288.39999999999986</v>
      </c>
      <c r="E53" s="1">
        <f>D53/D49*100</f>
        <v>2.673762087091957</v>
      </c>
      <c r="F53" s="1" t="e">
        <f t="shared" si="6"/>
        <v>#DIV/0!</v>
      </c>
      <c r="G53" s="1">
        <f t="shared" si="4"/>
        <v>53.49656835466515</v>
      </c>
      <c r="H53" s="1">
        <f t="shared" si="7"/>
        <v>-288.39999999999986</v>
      </c>
      <c r="I53" s="1">
        <f t="shared" si="5"/>
        <v>250.70000000000016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3613.299999999999</v>
      </c>
      <c r="D54" s="50">
        <f>D49-D50-D53-D52-D51</f>
        <v>3009.500000000004</v>
      </c>
      <c r="E54" s="1">
        <f>D54/D49*100</f>
        <v>27.90113384571172</v>
      </c>
      <c r="F54" s="1" t="e">
        <f t="shared" si="6"/>
        <v>#DIV/0!</v>
      </c>
      <c r="G54" s="1">
        <f t="shared" si="4"/>
        <v>83.28951374090181</v>
      </c>
      <c r="H54" s="1">
        <f t="shared" si="7"/>
        <v>-3009.500000000004</v>
      </c>
      <c r="I54" s="1">
        <f>C54-D54</f>
        <v>603.7999999999947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+53.5</f>
        <v>2871.8000000000006</v>
      </c>
      <c r="E56" s="3">
        <f>D56/D137*100</f>
        <v>0.48541940765884606</v>
      </c>
      <c r="F56" s="3" t="e">
        <f>D56/B56*100</f>
        <v>#DIV/0!</v>
      </c>
      <c r="G56" s="3">
        <f t="shared" si="4"/>
        <v>91.45859872611467</v>
      </c>
      <c r="H56" s="3">
        <f>B56-D56</f>
        <v>-2871.8000000000006</v>
      </c>
      <c r="I56" s="3">
        <f t="shared" si="5"/>
        <v>268.19999999999936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128-60.9+102.5+75.2+87.9+68.6+30+93+68.5+96.9-0.1+67+116.4+112.6+49.7+83+52.4+24.4+26.2+0.2+55.4+42.6+44.2+67.6+0.1+42.3+79.3+45.6+74.4-0.1+52.8</f>
        <v>1725.7</v>
      </c>
      <c r="E57" s="1">
        <f>D57/D56*100</f>
        <v>60.09123197994288</v>
      </c>
      <c r="F57" s="1" t="e">
        <f t="shared" si="6"/>
        <v>#DIV/0!</v>
      </c>
      <c r="G57" s="1">
        <f t="shared" si="4"/>
        <v>96.08039641445353</v>
      </c>
      <c r="H57" s="1">
        <f t="shared" si="7"/>
        <v>-1725.7</v>
      </c>
      <c r="I57" s="1">
        <f t="shared" si="5"/>
        <v>70.40000000000009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6.316595863221671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4.97249112055157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25.360401142140816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93.60000000000045</v>
      </c>
      <c r="E61" s="1">
        <f>D61/D56*100</f>
        <v>3.259279894143061</v>
      </c>
      <c r="F61" s="1" t="e">
        <f t="shared" si="6"/>
        <v>#DIV/0!</v>
      </c>
      <c r="G61" s="1">
        <f t="shared" si="4"/>
        <v>63.97812713602221</v>
      </c>
      <c r="H61" s="1">
        <f t="shared" si="7"/>
        <v>-93.60000000000045</v>
      </c>
      <c r="I61" s="1">
        <f t="shared" si="5"/>
        <v>52.69999999999948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1.5999999999999999</v>
      </c>
      <c r="E66" s="42">
        <f>D66/D137*100</f>
        <v>0.0002704474727537271</v>
      </c>
      <c r="F66" s="113" t="e">
        <f>D66/B66*100</f>
        <v>#DIV/0!</v>
      </c>
      <c r="G66" s="3">
        <f t="shared" si="4"/>
        <v>0.4567513559805881</v>
      </c>
      <c r="H66" s="3">
        <f>B66-D66</f>
        <v>-1.5999999999999999</v>
      </c>
      <c r="I66" s="3">
        <f t="shared" si="5"/>
        <v>348.69999999999993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>
        <f>0.2</f>
        <v>0.2</v>
      </c>
      <c r="E68" s="1"/>
      <c r="F68" s="1" t="e">
        <f t="shared" si="6"/>
        <v>#DIV/0!</v>
      </c>
      <c r="G68" s="1">
        <f t="shared" si="4"/>
        <v>0.6993006993006995</v>
      </c>
      <c r="H68" s="1">
        <f t="shared" si="7"/>
        <v>-0.2</v>
      </c>
      <c r="I68" s="1">
        <f t="shared" si="5"/>
        <v>28.399999999999995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+284.9+935.8</f>
        <v>40282.20000000001</v>
      </c>
      <c r="E87" s="3">
        <f>D87/D137*100</f>
        <v>6.808886991850119</v>
      </c>
      <c r="F87" s="3" t="e">
        <f aca="true" t="shared" si="10" ref="F87:F92">D87/B87*100</f>
        <v>#DIV/0!</v>
      </c>
      <c r="G87" s="3">
        <f t="shared" si="8"/>
        <v>91.49327125092275</v>
      </c>
      <c r="H87" s="3">
        <f aca="true" t="shared" si="11" ref="H87:H92">B87-D87</f>
        <v>-40282.20000000001</v>
      </c>
      <c r="I87" s="3">
        <f t="shared" si="9"/>
        <v>3745.2999999999884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+274.8+865.7</f>
        <v>34921.1</v>
      </c>
      <c r="E88" s="1">
        <f>D88/D87*100</f>
        <v>86.69114397922652</v>
      </c>
      <c r="F88" s="1" t="e">
        <f t="shared" si="10"/>
        <v>#DIV/0!</v>
      </c>
      <c r="G88" s="1">
        <f t="shared" si="8"/>
        <v>94.37880057295749</v>
      </c>
      <c r="H88" s="1">
        <f t="shared" si="11"/>
        <v>-34921.1</v>
      </c>
      <c r="I88" s="1">
        <f t="shared" si="9"/>
        <v>2079.9000000000015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125+55.5+51.3+1.7-0.1+10.4+5.3+280.6+162.7+2.2+25.3+117.8+56.8+64.4+1.4+31+7.8+37.2+1.9+36.4+8.8+1+3.9+10.1+30.1+1.8+10.7+4.2+23.3+14.3+12.2+6+2.6+0.2+2.5+21.4+6.2+3.4+12+4.7+9.2+0.3+5</f>
        <v>1268.5000000000002</v>
      </c>
      <c r="E89" s="1">
        <f>D89/D87*100</f>
        <v>3.1490335681765145</v>
      </c>
      <c r="F89" s="1" t="e">
        <f t="shared" si="10"/>
        <v>#DIV/0!</v>
      </c>
      <c r="G89" s="1">
        <f t="shared" si="8"/>
        <v>64.14340614886733</v>
      </c>
      <c r="H89" s="1">
        <f t="shared" si="11"/>
        <v>-1268.5000000000002</v>
      </c>
      <c r="I89" s="1">
        <f t="shared" si="9"/>
        <v>709.0999999999997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4092.600000000013</v>
      </c>
      <c r="E91" s="1">
        <f>D91/D87*100</f>
        <v>10.15982245259696</v>
      </c>
      <c r="F91" s="1" t="e">
        <f t="shared" si="10"/>
        <v>#DIV/0!</v>
      </c>
      <c r="G91" s="1">
        <f>D91/C91*100</f>
        <v>81.05924062667142</v>
      </c>
      <c r="H91" s="1">
        <f t="shared" si="11"/>
        <v>-4092.600000000013</v>
      </c>
      <c r="I91" s="1">
        <f>C91-D91</f>
        <v>956.2999999999865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+70</f>
        <v>33650.9</v>
      </c>
      <c r="E92" s="3">
        <f>D92/D137*100</f>
        <v>5.688000538055247</v>
      </c>
      <c r="F92" s="3" t="e">
        <f t="shared" si="10"/>
        <v>#DIV/0!</v>
      </c>
      <c r="G92" s="3">
        <f>D92/C92*100</f>
        <v>78.8217575025063</v>
      </c>
      <c r="H92" s="3">
        <f t="shared" si="11"/>
        <v>-33650.9</v>
      </c>
      <c r="I92" s="3">
        <f>C92-D92</f>
        <v>9041.5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+104.4</f>
        <v>4995.699999999998</v>
      </c>
      <c r="E98" s="25">
        <f>D98/D137*100</f>
        <v>0.8444215247723713</v>
      </c>
      <c r="F98" s="25" t="e">
        <f>D98/B98*100</f>
        <v>#DIV/0!</v>
      </c>
      <c r="G98" s="25">
        <f aca="true" t="shared" si="12" ref="G98:G135">D98/C98*100</f>
        <v>77.9020084830339</v>
      </c>
      <c r="H98" s="25">
        <f aca="true" t="shared" si="13" ref="H98:H103">B98-D98</f>
        <v>-4995.699999999998</v>
      </c>
      <c r="I98" s="25">
        <f aca="true" t="shared" si="14" ref="I98:I135">C98-D98</f>
        <v>1417.1000000000022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0.30426166503192753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</f>
        <v>5956.599999999999</v>
      </c>
      <c r="D100" s="51">
        <f>3302.1+5.1+16.7+151+216.3+17.4+13.8+53.7+7.6+119.5+15.5+6.4+75+28.9+153.8+9.3+9.1+11.7+14.3+26.2+6.6+3.9+0.2+30.1+4+24.7+24.8+86.2+20.4+20.1+104.1</f>
        <v>4578.500000000001</v>
      </c>
      <c r="E100" s="1">
        <f>D100/D98*100</f>
        <v>91.64881798346583</v>
      </c>
      <c r="F100" s="1" t="e">
        <f aca="true" t="shared" si="15" ref="F100:F135">D100/B100*100</f>
        <v>#DIV/0!</v>
      </c>
      <c r="G100" s="1">
        <f t="shared" si="12"/>
        <v>76.8643185709969</v>
      </c>
      <c r="H100" s="1">
        <f t="shared" si="13"/>
        <v>-4578.500000000001</v>
      </c>
      <c r="I100" s="1">
        <f t="shared" si="14"/>
        <v>1378.0999999999985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4.822147046459959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401.99999999999727</v>
      </c>
      <c r="E102" s="97">
        <f>D102/D98*100</f>
        <v>8.04692035150224</v>
      </c>
      <c r="F102" s="97" t="e">
        <f t="shared" si="15"/>
        <v>#DIV/0!</v>
      </c>
      <c r="G102" s="97">
        <f t="shared" si="12"/>
        <v>91.15646258503321</v>
      </c>
      <c r="H102" s="97">
        <f>B102-D102</f>
        <v>-401.99999999999727</v>
      </c>
      <c r="I102" s="97">
        <f t="shared" si="14"/>
        <v>39.00000000000364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13443.3</v>
      </c>
      <c r="E103" s="95">
        <f>D103/D137*100</f>
        <v>2.2723165690438623</v>
      </c>
      <c r="F103" s="95" t="e">
        <f>D103/B103*100</f>
        <v>#DIV/0!</v>
      </c>
      <c r="G103" s="95">
        <f t="shared" si="12"/>
        <v>78.54321737809511</v>
      </c>
      <c r="H103" s="95">
        <f t="shared" si="13"/>
        <v>-13443.3</v>
      </c>
      <c r="I103" s="95">
        <f t="shared" si="14"/>
        <v>3672.4999999999964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1.4+20.1+85.2+143.2+49+97.4+39.5+2.1+10+69.9+14+22.7+50+22.1+4.6+24.2+39.7+15.7+20+33.9+9.3</f>
        <v>774.0000000000001</v>
      </c>
      <c r="E104" s="6">
        <f>D104/D103*100</f>
        <v>5.757514895896098</v>
      </c>
      <c r="F104" s="6" t="e">
        <f t="shared" si="15"/>
        <v>#DIV/0!</v>
      </c>
      <c r="G104" s="6">
        <f t="shared" si="12"/>
        <v>52.65664330906865</v>
      </c>
      <c r="H104" s="6">
        <f aca="true" t="shared" si="16" ref="H104:H135">B104-D104</f>
        <v>-774.0000000000001</v>
      </c>
      <c r="I104" s="6">
        <f t="shared" si="14"/>
        <v>695.9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1.4+85.2+143.2+49+2.1+10+14+22.7+19.6+15.7+33.9+1.1</f>
        <v>397.90000000000003</v>
      </c>
      <c r="E105" s="1"/>
      <c r="F105" s="1" t="e">
        <f t="shared" si="15"/>
        <v>#DIV/0!</v>
      </c>
      <c r="G105" s="1">
        <f t="shared" si="12"/>
        <v>43.90378461877966</v>
      </c>
      <c r="H105" s="1">
        <f t="shared" si="16"/>
        <v>-397.90000000000003</v>
      </c>
      <c r="I105" s="1">
        <f t="shared" si="14"/>
        <v>508.3999999999999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1.1574538989682592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0.05504600804861902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0.44780671412525197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6.72825868648323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0.17034507896126697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0.5571548652488602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1.2005980674387986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16.2+3.7+20.7+6.7+10.5+53+0.7</f>
        <v>111.5</v>
      </c>
      <c r="E117" s="19">
        <f>D117/D103*100</f>
        <v>0.8294094455974352</v>
      </c>
      <c r="F117" s="6" t="e">
        <f t="shared" si="15"/>
        <v>#DIV/0!</v>
      </c>
      <c r="G117" s="6">
        <f t="shared" si="12"/>
        <v>14.092517694641051</v>
      </c>
      <c r="H117" s="6">
        <f t="shared" si="16"/>
        <v>-111.5</v>
      </c>
      <c r="I117" s="6">
        <f t="shared" si="14"/>
        <v>679.7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9.077384273206727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0.03273005883971941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0.3659815670259534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18.3+9.7+14.1+4+1.2</f>
        <v>47.300000000000004</v>
      </c>
      <c r="E124" s="19">
        <f>D124/D103*100</f>
        <v>0.35184813252698377</v>
      </c>
      <c r="F124" s="6" t="e">
        <f t="shared" si="15"/>
        <v>#DIV/0!</v>
      </c>
      <c r="G124" s="6">
        <f t="shared" si="12"/>
        <v>55.84415584415585</v>
      </c>
      <c r="H124" s="6">
        <f t="shared" si="16"/>
        <v>-47.300000000000004</v>
      </c>
      <c r="I124" s="6">
        <f t="shared" si="14"/>
        <v>37.4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</f>
        <v>170.1</v>
      </c>
      <c r="E125" s="19">
        <f>D125/D103*100</f>
        <v>1.2653143201446073</v>
      </c>
      <c r="F125" s="6" t="e">
        <f t="shared" si="15"/>
        <v>#DIV/0!</v>
      </c>
      <c r="G125" s="6">
        <f t="shared" si="12"/>
        <v>95.13422818791946</v>
      </c>
      <c r="H125" s="6">
        <f t="shared" si="16"/>
        <v>-170.1</v>
      </c>
      <c r="I125" s="6">
        <f t="shared" si="14"/>
        <v>8.700000000000017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0.12571318054346778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</f>
        <v>810.9000000000003</v>
      </c>
      <c r="E129" s="19">
        <f>D129/D103*100</f>
        <v>6.032001071165564</v>
      </c>
      <c r="F129" s="6" t="e">
        <f t="shared" si="15"/>
        <v>#DIV/0!</v>
      </c>
      <c r="G129" s="6">
        <f t="shared" si="12"/>
        <v>93.40013821700073</v>
      </c>
      <c r="H129" s="6">
        <f t="shared" si="16"/>
        <v>-810.9000000000003</v>
      </c>
      <c r="I129" s="6">
        <f t="shared" si="14"/>
        <v>57.29999999999973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</f>
        <v>712.5999999999999</v>
      </c>
      <c r="E130" s="1">
        <f>D130/D129*100</f>
        <v>87.87766678998639</v>
      </c>
      <c r="F130" s="1" t="e">
        <f>D130/B130*100</f>
        <v>#DIV/0!</v>
      </c>
      <c r="G130" s="1">
        <f t="shared" si="12"/>
        <v>95.22918615528529</v>
      </c>
      <c r="H130" s="1">
        <f t="shared" si="16"/>
        <v>-712.5999999999999</v>
      </c>
      <c r="I130" s="1">
        <f t="shared" si="14"/>
        <v>35.70000000000016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</f>
        <v>12.8</v>
      </c>
      <c r="E131" s="1">
        <f>D131/D129*100</f>
        <v>1.5784930324330986</v>
      </c>
      <c r="F131" s="1" t="e">
        <f>D131/B131*100</f>
        <v>#DIV/0!</v>
      </c>
      <c r="G131" s="1">
        <f>D131/C131*100</f>
        <v>55.172413793103445</v>
      </c>
      <c r="H131" s="1">
        <f t="shared" si="16"/>
        <v>-12.8</v>
      </c>
      <c r="I131" s="1">
        <f t="shared" si="14"/>
        <v>10.399999999999999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62.30613019124769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3.539309544531477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18995.399999999998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663672.7000000001</v>
      </c>
      <c r="D137" s="54">
        <f>D6+D17+D31+D41+D49+D56+D66+D69+D74+D76+D84+D87+D92+D98+D103+D96+D81+D94+D43</f>
        <v>591612.11</v>
      </c>
      <c r="E137" s="38">
        <v>100</v>
      </c>
      <c r="F137" s="3" t="e">
        <f>D137/B137*100</f>
        <v>#DIV/0!</v>
      </c>
      <c r="G137" s="3">
        <f aca="true" t="shared" si="17" ref="G137:G143">D137/C137*100</f>
        <v>89.14214943600963</v>
      </c>
      <c r="H137" s="3">
        <f aca="true" t="shared" si="18" ref="H137:H143">B137-D137</f>
        <v>-591612.11</v>
      </c>
      <c r="I137" s="3">
        <f aca="true" t="shared" si="19" ref="I137:I143">C137-D137</f>
        <v>72060.59000000008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470542.89999999997</v>
      </c>
      <c r="D138" s="67">
        <f>D7+D18+D32+D50+D57+D88+D111+D115+D44+D130</f>
        <v>445658.1999999999</v>
      </c>
      <c r="E138" s="6">
        <f>D138/D137*100</f>
        <v>75.32945868873439</v>
      </c>
      <c r="F138" s="6" t="e">
        <f aca="true" t="shared" si="20" ref="F138:F149">D138/B138*100</f>
        <v>#DIV/0!</v>
      </c>
      <c r="G138" s="6">
        <f t="shared" si="17"/>
        <v>94.71149176833822</v>
      </c>
      <c r="H138" s="6">
        <f t="shared" si="18"/>
        <v>-445658.1999999999</v>
      </c>
      <c r="I138" s="18">
        <f t="shared" si="19"/>
        <v>24884.70000000007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63278.09999999999</v>
      </c>
      <c r="D139" s="68">
        <f>D10+D21+D34+D53+D59+D89+D47+D131+D105+D108</f>
        <v>40285.600000000006</v>
      </c>
      <c r="E139" s="6">
        <f>D139/D137*100</f>
        <v>6.80946169272972</v>
      </c>
      <c r="F139" s="6" t="e">
        <f t="shared" si="20"/>
        <v>#DIV/0!</v>
      </c>
      <c r="G139" s="6">
        <f t="shared" si="17"/>
        <v>63.66436413229856</v>
      </c>
      <c r="H139" s="6">
        <f t="shared" si="18"/>
        <v>-40285.600000000006</v>
      </c>
      <c r="I139" s="18">
        <f t="shared" si="19"/>
        <v>22992.499999999985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21789.500000000004</v>
      </c>
      <c r="D140" s="67">
        <f>D20+D9+D52+D46+D58+D33+D99+D119</f>
        <v>18824.8</v>
      </c>
      <c r="E140" s="6">
        <f>D140/D137*100</f>
        <v>3.181949740683976</v>
      </c>
      <c r="F140" s="6" t="e">
        <f t="shared" si="20"/>
        <v>#DIV/0!</v>
      </c>
      <c r="G140" s="6">
        <f t="shared" si="17"/>
        <v>86.39390532137037</v>
      </c>
      <c r="H140" s="6">
        <f t="shared" si="18"/>
        <v>-18824.8</v>
      </c>
      <c r="I140" s="18">
        <f t="shared" si="19"/>
        <v>2964.7000000000044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8370.3</v>
      </c>
      <c r="D141" s="67">
        <f>D11+D22+D100+D60+D36+D90</f>
        <v>6886.800000000001</v>
      </c>
      <c r="E141" s="6">
        <f>D141/D137*100</f>
        <v>1.16407353460023</v>
      </c>
      <c r="F141" s="6" t="e">
        <f t="shared" si="20"/>
        <v>#DIV/0!</v>
      </c>
      <c r="G141" s="6">
        <f t="shared" si="17"/>
        <v>82.27662090964483</v>
      </c>
      <c r="H141" s="6">
        <f t="shared" si="18"/>
        <v>-6886.800000000001</v>
      </c>
      <c r="I141" s="18">
        <f t="shared" si="19"/>
        <v>1483.4999999999982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6241.099999999998</v>
      </c>
      <c r="E142" s="6">
        <f>D142/D137*100</f>
        <v>1.0549310763770536</v>
      </c>
      <c r="F142" s="6" t="e">
        <f t="shared" si="20"/>
        <v>#DIV/0!</v>
      </c>
      <c r="G142" s="6">
        <f t="shared" si="17"/>
        <v>79.57440297841411</v>
      </c>
      <c r="H142" s="6">
        <f t="shared" si="18"/>
        <v>-6241.099999999998</v>
      </c>
      <c r="I142" s="18">
        <f t="shared" si="19"/>
        <v>1602.0000000000027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91848.8000000001</v>
      </c>
      <c r="D143" s="67">
        <f>D137-D138-D139-D140-D141-D142</f>
        <v>73715.61000000009</v>
      </c>
      <c r="E143" s="6">
        <f>D143/D137*100</f>
        <v>12.460125266874623</v>
      </c>
      <c r="F143" s="6" t="e">
        <f t="shared" si="20"/>
        <v>#DIV/0!</v>
      </c>
      <c r="G143" s="43">
        <f t="shared" si="17"/>
        <v>80.25756460617886</v>
      </c>
      <c r="H143" s="6">
        <f t="shared" si="18"/>
        <v>-73715.61000000009</v>
      </c>
      <c r="I143" s="6">
        <f t="shared" si="19"/>
        <v>18133.190000000017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+18.9+14.5</f>
        <v>21710.200000000004</v>
      </c>
      <c r="E145" s="15"/>
      <c r="F145" s="6" t="e">
        <f t="shared" si="20"/>
        <v>#DIV/0!</v>
      </c>
      <c r="G145" s="6">
        <f aca="true" t="shared" si="21" ref="G145:G154">D145/C145*100</f>
        <v>31.286450685024292</v>
      </c>
      <c r="H145" s="6">
        <f>B145-D145</f>
        <v>-21710.200000000004</v>
      </c>
      <c r="I145" s="6">
        <f aca="true" t="shared" si="22" ref="I145:I154">C145-D145</f>
        <v>47681.50000000001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2921.3+155.4+1707.9+56.8+14.6+990.8-990.8+14.7+990.8+400.1+597.2+8.8-9.6+18.2+0.4+53.9+92.1+242.6+11.1+67.1+121.7-0.1+4651+87.1+10.9+599.2+6.1+125.7+1609.1+381.4+0.1+132.1+106.2</f>
        <v>15173.900000000003</v>
      </c>
      <c r="E146" s="6"/>
      <c r="F146" s="6" t="e">
        <f t="shared" si="20"/>
        <v>#DIV/0!</v>
      </c>
      <c r="G146" s="6">
        <f t="shared" si="21"/>
        <v>54.549997303758566</v>
      </c>
      <c r="H146" s="6">
        <f aca="true" t="shared" si="23" ref="H146:H153">B146-D146</f>
        <v>-15173.900000000003</v>
      </c>
      <c r="I146" s="6">
        <f t="shared" si="22"/>
        <v>12642.599999999997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+950+142</f>
        <v>30092.299999999992</v>
      </c>
      <c r="E147" s="6"/>
      <c r="F147" s="6" t="e">
        <f t="shared" si="20"/>
        <v>#DIV/0!</v>
      </c>
      <c r="G147" s="6">
        <f t="shared" si="21"/>
        <v>29.949411358409023</v>
      </c>
      <c r="H147" s="6">
        <f t="shared" si="23"/>
        <v>-30092.299999999992</v>
      </c>
      <c r="I147" s="6">
        <f t="shared" si="22"/>
        <v>70384.8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5500+500+400+510+31.5+114+251.5+200+114</f>
        <v>7621</v>
      </c>
      <c r="E148" s="6"/>
      <c r="F148" s="6" t="e">
        <f t="shared" si="20"/>
        <v>#DIV/0!</v>
      </c>
      <c r="G148" s="6">
        <f t="shared" si="21"/>
        <v>97.44278225290883</v>
      </c>
      <c r="H148" s="6">
        <f t="shared" si="23"/>
        <v>-7621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1079.6+99+23+18.9+98+142.5+46.8+99.4+162.7+67+248.3+33.5+121.9+230+22.3+285.4+115.2+35.8+49.4+183.7+191.3+33.3+185.2+84+58.5+292+106.6+183+86.3+174.6+91.3+158.5+177.9+89.5+71.7+48.6+104.9+179.9+89.6+293+119.5+2.7+259.3+89.3+106.5+4.4+261.7+131.7+0.7+14.1</f>
        <v>6852.000000000001</v>
      </c>
      <c r="E149" s="19"/>
      <c r="F149" s="6" t="e">
        <f t="shared" si="20"/>
        <v>#DIV/0!</v>
      </c>
      <c r="G149" s="6">
        <f t="shared" si="21"/>
        <v>35.197304211142736</v>
      </c>
      <c r="H149" s="6">
        <f t="shared" si="23"/>
        <v>-6852.000000000001</v>
      </c>
      <c r="I149" s="6">
        <f t="shared" si="22"/>
        <v>12615.400000000001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95.1+9.9+65+49.9+275.1+44.8+19.5+19.1+33.5+61.7+72.9+34.3+99.3+27.3+72.8+14.7+35.2+85.4+11.5+60.4+184.8+172.3+16.1+13.5-164.2+155.7+143.9+51.2+27.5+0.1+66.5+80.3+223.6+20.6+22+4.5+39.3+8.8+23.4+7.8+644.7+33.2+61+117.3+53.4+51.8-0.1+6.8+80.5+42.4</f>
        <v>3376.100000000001</v>
      </c>
      <c r="E153" s="24"/>
      <c r="F153" s="6" t="e">
        <f>D153/B153*100</f>
        <v>#DIV/0!</v>
      </c>
      <c r="G153" s="6">
        <f t="shared" si="21"/>
        <v>38.077890439078324</v>
      </c>
      <c r="H153" s="6">
        <f t="shared" si="23"/>
        <v>-3376.100000000001</v>
      </c>
      <c r="I153" s="6">
        <f t="shared" si="22"/>
        <v>5490.199999999999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900609.6000000001</v>
      </c>
      <c r="D154" s="91">
        <f>D137+D145+D149+D150+D146+D153+D152+D147+D151+D148</f>
        <v>679111.01</v>
      </c>
      <c r="E154" s="25"/>
      <c r="F154" s="3" t="e">
        <f>D154/B154*100</f>
        <v>#DIV/0!</v>
      </c>
      <c r="G154" s="3">
        <f t="shared" si="21"/>
        <v>75.40570409198392</v>
      </c>
      <c r="H154" s="3">
        <f>B154-D154</f>
        <v>-679111.01</v>
      </c>
      <c r="I154" s="3">
        <f t="shared" si="22"/>
        <v>221498.59000000008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17" sqref="Q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591612.11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591612.11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2014-12-08T10:58:55Z</cp:lastPrinted>
  <dcterms:created xsi:type="dcterms:W3CDTF">2000-06-20T04:48:00Z</dcterms:created>
  <dcterms:modified xsi:type="dcterms:W3CDTF">2014-12-12T06:01:59Z</dcterms:modified>
  <cp:category/>
  <cp:version/>
  <cp:contentType/>
  <cp:contentStatus/>
</cp:coreProperties>
</file>